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15" windowWidth="20955" windowHeight="9720"/>
  </bookViews>
  <sheets>
    <sheet name="НМЦД" sheetId="1" r:id="rId1"/>
  </sheets>
  <calcPr calcId="179021"/>
</workbook>
</file>

<file path=xl/calcChain.xml><?xml version="1.0" encoding="utf-8"?>
<calcChain xmlns="http://schemas.openxmlformats.org/spreadsheetml/2006/main">
  <c r="K5" i="1" l="1"/>
  <c r="N5" i="1" s="1"/>
  <c r="O5" i="1" s="1"/>
  <c r="O6" i="1"/>
  <c r="K6" i="1" l="1"/>
  <c r="N6" i="1" l="1"/>
  <c r="L5" i="1"/>
  <c r="M5" i="1" s="1"/>
  <c r="L6" i="1" l="1"/>
  <c r="M6" i="1" s="1"/>
  <c r="O7" i="1" l="1"/>
  <c r="K9" i="1" s="1"/>
</calcChain>
</file>

<file path=xl/sharedStrings.xml><?xml version="1.0" encoding="utf-8"?>
<sst xmlns="http://schemas.openxmlformats.org/spreadsheetml/2006/main" count="25" uniqueCount="25">
  <si>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</si>
  <si>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</si>
  <si>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</si>
  <si>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</si>
  <si>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</si>
  <si>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</si>
  <si>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</si>
  <si>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</si>
  <si>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</si>
  <si>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</si>
  <si>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</si>
  <si>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Коммерческое предложение                 № 4 </t>
  </si>
  <si>
    <t xml:space="preserve">Коммерческое предложение                 № 5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</si>
  <si>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</si>
  <si>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</si>
  <si>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</si>
  <si>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</si>
  <si>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</si>
  <si>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В результате проведенного расчета Н(М)Ц договора составила:</t>
  </si>
  <si>
    <t>рублей</t>
  </si>
  <si>
    <t xml:space="preserve">Комплексное 
медицинское 
обслуживание (г. 
Тольятти)
</t>
  </si>
  <si>
    <t>Комплексное 
медицинское 
обслуживание (г. 
Похвистнево)</t>
  </si>
  <si>
    <t>Приложение № ___
к запросу предложений в электронной форме 
от «___» __________ 202_ г. № ______</t>
  </si>
  <si>
    <t xml:space="preserve">При определениеии начальной (максимальной) цены Договора на оказанием услуг по ДМС применен метод сопоставимых рыночных цен (анализ рынка). </t>
  </si>
  <si>
    <t>Обоснование начальной (максимальной) цены Договор на услуги по добровольному медицинскому страхованию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</si>
</sst>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1"/>
      <color theme="1"/>
      <name val="Calibri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3</xdr:row>
      <xdr:rowOff>1476374</xdr:rowOff>
    </xdr:from>
    <xdr:to>
      <xdr:col>12</xdr:col>
      <xdr:colOff>600075</xdr:colOff>
      <xdr:row>3</xdr:row>
      <xdr:rowOff>1819275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2049125" y="3324223"/>
          <a:ext cx="590549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169208</xdr:colOff>
      <xdr:row>3</xdr:row>
      <xdr:rowOff>1266265</xdr:rowOff>
    </xdr:from>
    <xdr:to>
      <xdr:col>11</xdr:col>
      <xdr:colOff>674033</xdr:colOff>
      <xdr:row>3</xdr:row>
      <xdr:rowOff>1523439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13039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tabSelected="1" workbookViewId="0">
      <selection activeCell="S7" sqref="S7"/>
    </sheetView>
  </sheetViews>
  <sheetFormatPr defaultColWidth="9.140625" defaultRowHeight="12.75" x14ac:dyDescent="0.2"/>
  <cols>
    <col min="1" max="1" width="3.140625" style="1" bestFit="1" customWidth="1"/>
    <col min="2" max="2" width="31" style="1" bestFit="1" customWidth="1"/>
    <col min="3" max="3" width="20.5703125" style="1" bestFit="1" customWidth="1"/>
    <col min="4" max="4" width="5.85546875" style="1" bestFit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5.85546875" style="1" bestFit="1" customWidth="1"/>
    <col min="9" max="10" width="15.85546875" style="1" hidden="1" customWidth="1"/>
    <col min="11" max="11" width="18.140625" style="1" bestFit="1" customWidth="1"/>
    <col min="12" max="12" width="13.5703125" style="1" bestFit="1" customWidth="1"/>
    <col min="13" max="13" width="10.28515625" style="1" bestFit="1" customWidth="1"/>
    <col min="14" max="14" width="11.28515625" style="1" bestFit="1" customWidth="1"/>
    <col min="15" max="15" width="16.28515625" style="1" bestFit="1" customWidth="1"/>
    <col min="16" max="16384" width="9.140625" style="1"/>
  </cols>
  <sheetData>
    <row r="1" spans="1:15" ht="67.5" customHeight="1" x14ac:dyDescent="0.2">
      <c r="K1" s="24" t="s">
        <v>22</v>
      </c>
      <c r="L1" s="24"/>
      <c r="M1" s="24"/>
      <c r="N1" s="24"/>
      <c r="O1" s="24"/>
    </row>
    <row r="2" spans="1:15" ht="39" customHeight="1" x14ac:dyDescent="0.2">
      <c r="A2" s="25" t="s">
        <v>24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ht="96.75" customHeight="1" x14ac:dyDescent="0.2">
      <c r="A3" s="26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6" t="s">
        <v>5</v>
      </c>
      <c r="G3" s="26"/>
      <c r="H3" s="26"/>
      <c r="I3" s="2"/>
      <c r="J3" s="2"/>
      <c r="K3" s="27" t="s">
        <v>6</v>
      </c>
      <c r="L3" s="27"/>
      <c r="M3" s="27"/>
      <c r="N3" s="28" t="s">
        <v>7</v>
      </c>
      <c r="O3" s="28"/>
    </row>
    <row r="4" spans="1:15" ht="144" customHeight="1" x14ac:dyDescent="0.2">
      <c r="A4" s="26"/>
      <c r="B4" s="26"/>
      <c r="C4" s="26"/>
      <c r="D4" s="26"/>
      <c r="E4" s="26"/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3" t="s">
        <v>16</v>
      </c>
      <c r="O4" s="3" t="s">
        <v>17</v>
      </c>
    </row>
    <row r="5" spans="1:15" s="4" customFormat="1" ht="75" x14ac:dyDescent="0.25">
      <c r="A5" s="5">
        <v>1</v>
      </c>
      <c r="B5" s="21" t="s">
        <v>20</v>
      </c>
      <c r="C5" s="6"/>
      <c r="D5" s="7"/>
      <c r="E5" s="8">
        <v>32</v>
      </c>
      <c r="F5" s="9">
        <v>24000</v>
      </c>
      <c r="G5" s="9">
        <v>26500</v>
      </c>
      <c r="H5" s="9">
        <v>29265</v>
      </c>
      <c r="I5" s="9"/>
      <c r="J5" s="9"/>
      <c r="K5" s="9">
        <f>AVERAGE(F5:H5)</f>
        <v>26588.333333333332</v>
      </c>
      <c r="L5" s="11">
        <f t="shared" ref="L5:L6" si="0">SQRT(((SUM((POWER(H5-K5,2)),(POWER(G5-K5,2)),(POWER(F5-K5,2)))/(COLUMNS(F5:H5)-1))))</f>
        <v>2633.6112722521016</v>
      </c>
      <c r="M5" s="11">
        <f t="shared" ref="M5:M6" si="1">L5/K5*100</f>
        <v>9.9051386156287897</v>
      </c>
      <c r="N5" s="12">
        <f>K5</f>
        <v>26588.333333333332</v>
      </c>
      <c r="O5" s="12">
        <f>ROUND(N5*E5,2)</f>
        <v>850826.67</v>
      </c>
    </row>
    <row r="6" spans="1:15" s="4" customFormat="1" ht="60" x14ac:dyDescent="0.25">
      <c r="A6" s="5">
        <v>2</v>
      </c>
      <c r="B6" s="8" t="s">
        <v>21</v>
      </c>
      <c r="C6" s="6"/>
      <c r="D6" s="7"/>
      <c r="E6" s="8">
        <v>8</v>
      </c>
      <c r="F6" s="9">
        <v>24000</v>
      </c>
      <c r="G6" s="9">
        <v>14000</v>
      </c>
      <c r="H6" s="9">
        <v>29265</v>
      </c>
      <c r="I6" s="9"/>
      <c r="J6" s="9"/>
      <c r="K6" s="9">
        <f>ROUND(AVERAGE(F6:H6),2)</f>
        <v>22421.67</v>
      </c>
      <c r="L6" s="11">
        <f t="shared" si="0"/>
        <v>7753.9285741712883</v>
      </c>
      <c r="M6" s="11">
        <f t="shared" si="1"/>
        <v>34.582297278352989</v>
      </c>
      <c r="N6" s="12">
        <f t="shared" ref="N6" si="2">K6</f>
        <v>22421.67</v>
      </c>
      <c r="O6" s="12">
        <f>ROUND(E6*K6,2)</f>
        <v>179373.36</v>
      </c>
    </row>
    <row r="7" spans="1:15" s="4" customFormat="1" ht="21" customHeight="1" x14ac:dyDescent="0.25">
      <c r="A7" s="5"/>
      <c r="B7" s="8"/>
      <c r="C7" s="6"/>
      <c r="D7" s="7"/>
      <c r="E7" s="8"/>
      <c r="F7" s="9"/>
      <c r="G7" s="10"/>
      <c r="H7" s="9"/>
      <c r="I7" s="9"/>
      <c r="J7" s="9"/>
      <c r="K7" s="9"/>
      <c r="L7" s="11"/>
      <c r="M7" s="11"/>
      <c r="N7" s="12"/>
      <c r="O7" s="12">
        <f>SUM(O5:O6)</f>
        <v>1030200.03</v>
      </c>
    </row>
    <row r="8" spans="1:15" s="4" customFormat="1" ht="21" customHeight="1" x14ac:dyDescent="0.25">
      <c r="A8" s="5"/>
    </row>
    <row r="9" spans="1:15" ht="15.75" customHeight="1" x14ac:dyDescent="0.2">
      <c r="A9" s="22" t="s">
        <v>18</v>
      </c>
      <c r="B9" s="22"/>
      <c r="C9" s="22"/>
      <c r="D9" s="22"/>
      <c r="E9" s="22"/>
      <c r="F9" s="22"/>
      <c r="G9" s="22"/>
      <c r="H9" s="22"/>
      <c r="I9" s="13"/>
      <c r="J9" s="13"/>
      <c r="K9" s="12">
        <f>O7</f>
        <v>1030200.03</v>
      </c>
      <c r="L9" s="14" t="s">
        <v>19</v>
      </c>
      <c r="M9" s="14"/>
      <c r="N9" s="14"/>
      <c r="O9" s="15"/>
    </row>
    <row r="10" spans="1:15" ht="15.75" customHeight="1" x14ac:dyDescent="0.25">
      <c r="A10" s="23" t="s">
        <v>23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15" ht="15.75" x14ac:dyDescent="0.25">
      <c r="A11" s="24"/>
      <c r="B11" s="24"/>
      <c r="C11" s="24"/>
      <c r="D11" s="24"/>
      <c r="E11" s="16"/>
      <c r="F11" s="17"/>
      <c r="G11" s="18"/>
      <c r="H11" s="19"/>
      <c r="I11" s="19"/>
      <c r="J11" s="19"/>
      <c r="K11" s="20"/>
      <c r="L11" s="20"/>
      <c r="M11" s="20"/>
      <c r="N11" s="20"/>
      <c r="O11" s="20"/>
    </row>
    <row r="12" spans="1:15" ht="15.75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</sheetData>
  <mergeCells count="13">
    <mergeCell ref="A9:H9"/>
    <mergeCell ref="A10:O10"/>
    <mergeCell ref="A11:D11"/>
    <mergeCell ref="K1:O1"/>
    <mergeCell ref="A2:O2"/>
    <mergeCell ref="A3:A4"/>
    <mergeCell ref="B3:B4"/>
    <mergeCell ref="C3:C4"/>
    <mergeCell ref="D3:D4"/>
    <mergeCell ref="E3:E4"/>
    <mergeCell ref="F3:H3"/>
    <mergeCell ref="K3:M3"/>
    <mergeCell ref="N3:O3"/>
  </mergeCells>
  <pageMargins left="0.7" right="0.7" top="0.75" bottom="0.75" header="0.3" footer="0.3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Милишкевич Александра Игоревна</dc:creator>
  <cp:lastModifiedBy>Дмитрий Богряков</cp:lastModifiedBy>
  <cp:revision>3</cp:revision>
  <cp:lastPrinted>2025-02-07T11:07:26Z</cp:lastPrinted>
  <dcterms:created xsi:type="dcterms:W3CDTF">2014-05-19T23:28:21Z</dcterms:created>
  <dcterms:modified xsi:type="dcterms:W3CDTF">2025-03-04T05:23:52Z</dcterms:modified>
</cp:coreProperties>
</file>